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NACH\Website Updation\March 2024\E-Mandate Data - March 2024\Net Banking\"/>
    </mc:Choice>
  </mc:AlternateContent>
  <xr:revisionPtr revIDLastSave="0" documentId="13_ncr:1_{95307C5E-6826-4B29-B289-368AA7D5ACB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onthlyReportSponsor_NetBank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L41" i="1"/>
  <c r="M41" i="1" s="1"/>
  <c r="N41" i="1"/>
  <c r="C41" i="1"/>
  <c r="E41" i="1" s="1"/>
  <c r="N17" i="1"/>
  <c r="C17" i="1"/>
  <c r="K17" i="1" s="1"/>
  <c r="N16" i="1"/>
  <c r="C16" i="1"/>
  <c r="M16" i="1" s="1"/>
  <c r="O39" i="1"/>
  <c r="O7" i="1"/>
  <c r="O6" i="1"/>
  <c r="O8" i="1"/>
  <c r="O11" i="1"/>
  <c r="O10" i="1"/>
  <c r="O15" i="1"/>
  <c r="O14" i="1"/>
  <c r="O18" i="1"/>
  <c r="O19" i="1"/>
  <c r="O21" i="1"/>
  <c r="O20" i="1"/>
  <c r="O22" i="1"/>
  <c r="O23" i="1"/>
  <c r="O24" i="1"/>
  <c r="O9" i="1"/>
  <c r="O25" i="1"/>
  <c r="O26" i="1"/>
  <c r="O27" i="1"/>
  <c r="O30" i="1"/>
  <c r="O28" i="1"/>
  <c r="O29" i="1"/>
  <c r="O31" i="1"/>
  <c r="O35" i="1"/>
  <c r="O34" i="1"/>
  <c r="O33" i="1"/>
  <c r="O32" i="1"/>
  <c r="O36" i="1"/>
  <c r="O13" i="1"/>
  <c r="O12" i="1"/>
  <c r="O38" i="1"/>
  <c r="O37" i="1"/>
  <c r="O40" i="1"/>
  <c r="O5" i="1"/>
  <c r="M39" i="1"/>
  <c r="M7" i="1"/>
  <c r="M6" i="1"/>
  <c r="M8" i="1"/>
  <c r="M11" i="1"/>
  <c r="M10" i="1"/>
  <c r="M15" i="1"/>
  <c r="M14" i="1"/>
  <c r="M18" i="1"/>
  <c r="M19" i="1"/>
  <c r="M21" i="1"/>
  <c r="M20" i="1"/>
  <c r="M22" i="1"/>
  <c r="M23" i="1"/>
  <c r="M24" i="1"/>
  <c r="M9" i="1"/>
  <c r="M25" i="1"/>
  <c r="M26" i="1"/>
  <c r="M27" i="1"/>
  <c r="M30" i="1"/>
  <c r="M28" i="1"/>
  <c r="M29" i="1"/>
  <c r="M31" i="1"/>
  <c r="M35" i="1"/>
  <c r="M34" i="1"/>
  <c r="M33" i="1"/>
  <c r="M32" i="1"/>
  <c r="M36" i="1"/>
  <c r="M13" i="1"/>
  <c r="M12" i="1"/>
  <c r="M38" i="1"/>
  <c r="M37" i="1"/>
  <c r="M40" i="1"/>
  <c r="M5" i="1"/>
  <c r="K39" i="1"/>
  <c r="K7" i="1"/>
  <c r="K6" i="1"/>
  <c r="K8" i="1"/>
  <c r="K11" i="1"/>
  <c r="K10" i="1"/>
  <c r="K15" i="1"/>
  <c r="K14" i="1"/>
  <c r="K18" i="1"/>
  <c r="K19" i="1"/>
  <c r="K21" i="1"/>
  <c r="K20" i="1"/>
  <c r="K22" i="1"/>
  <c r="K23" i="1"/>
  <c r="K24" i="1"/>
  <c r="K9" i="1"/>
  <c r="K25" i="1"/>
  <c r="K26" i="1"/>
  <c r="K27" i="1"/>
  <c r="K30" i="1"/>
  <c r="K28" i="1"/>
  <c r="K29" i="1"/>
  <c r="K31" i="1"/>
  <c r="K35" i="1"/>
  <c r="K34" i="1"/>
  <c r="K33" i="1"/>
  <c r="K32" i="1"/>
  <c r="K36" i="1"/>
  <c r="K13" i="1"/>
  <c r="K12" i="1"/>
  <c r="K38" i="1"/>
  <c r="K37" i="1"/>
  <c r="K40" i="1"/>
  <c r="K5" i="1"/>
  <c r="I39" i="1"/>
  <c r="I7" i="1"/>
  <c r="I6" i="1"/>
  <c r="I8" i="1"/>
  <c r="I11" i="1"/>
  <c r="I10" i="1"/>
  <c r="I15" i="1"/>
  <c r="I14" i="1"/>
  <c r="I18" i="1"/>
  <c r="I19" i="1"/>
  <c r="I21" i="1"/>
  <c r="I20" i="1"/>
  <c r="I22" i="1"/>
  <c r="I23" i="1"/>
  <c r="I24" i="1"/>
  <c r="I9" i="1"/>
  <c r="I25" i="1"/>
  <c r="I26" i="1"/>
  <c r="I27" i="1"/>
  <c r="I30" i="1"/>
  <c r="I28" i="1"/>
  <c r="I29" i="1"/>
  <c r="I31" i="1"/>
  <c r="I35" i="1"/>
  <c r="I34" i="1"/>
  <c r="I33" i="1"/>
  <c r="I32" i="1"/>
  <c r="I36" i="1"/>
  <c r="I13" i="1"/>
  <c r="I12" i="1"/>
  <c r="I38" i="1"/>
  <c r="I37" i="1"/>
  <c r="I40" i="1"/>
  <c r="I41" i="1"/>
  <c r="I5" i="1"/>
  <c r="G39" i="1"/>
  <c r="G7" i="1"/>
  <c r="G6" i="1"/>
  <c r="G8" i="1"/>
  <c r="G11" i="1"/>
  <c r="G10" i="1"/>
  <c r="G15" i="1"/>
  <c r="G14" i="1"/>
  <c r="G18" i="1"/>
  <c r="G19" i="1"/>
  <c r="G21" i="1"/>
  <c r="G20" i="1"/>
  <c r="G22" i="1"/>
  <c r="G23" i="1"/>
  <c r="G24" i="1"/>
  <c r="G9" i="1"/>
  <c r="G25" i="1"/>
  <c r="G26" i="1"/>
  <c r="G27" i="1"/>
  <c r="G30" i="1"/>
  <c r="G28" i="1"/>
  <c r="G29" i="1"/>
  <c r="G31" i="1"/>
  <c r="G35" i="1"/>
  <c r="G34" i="1"/>
  <c r="G33" i="1"/>
  <c r="G32" i="1"/>
  <c r="G36" i="1"/>
  <c r="G13" i="1"/>
  <c r="G12" i="1"/>
  <c r="G38" i="1"/>
  <c r="G37" i="1"/>
  <c r="G40" i="1"/>
  <c r="G41" i="1"/>
  <c r="G5" i="1"/>
  <c r="E39" i="1"/>
  <c r="E7" i="1"/>
  <c r="E6" i="1"/>
  <c r="E8" i="1"/>
  <c r="E11" i="1"/>
  <c r="E10" i="1"/>
  <c r="E15" i="1"/>
  <c r="E14" i="1"/>
  <c r="E18" i="1"/>
  <c r="E19" i="1"/>
  <c r="E21" i="1"/>
  <c r="E20" i="1"/>
  <c r="E22" i="1"/>
  <c r="E23" i="1"/>
  <c r="E24" i="1"/>
  <c r="E9" i="1"/>
  <c r="E25" i="1"/>
  <c r="E26" i="1"/>
  <c r="E27" i="1"/>
  <c r="E30" i="1"/>
  <c r="E28" i="1"/>
  <c r="E29" i="1"/>
  <c r="E31" i="1"/>
  <c r="E35" i="1"/>
  <c r="E34" i="1"/>
  <c r="E33" i="1"/>
  <c r="E32" i="1"/>
  <c r="E36" i="1"/>
  <c r="E13" i="1"/>
  <c r="E12" i="1"/>
  <c r="E38" i="1"/>
  <c r="E37" i="1"/>
  <c r="E40" i="1"/>
  <c r="E5" i="1"/>
  <c r="O41" i="1" l="1"/>
  <c r="I17" i="1"/>
  <c r="O17" i="1"/>
  <c r="I16" i="1"/>
  <c r="K16" i="1"/>
  <c r="K41" i="1"/>
  <c r="G17" i="1"/>
  <c r="M17" i="1"/>
  <c r="E17" i="1"/>
  <c r="G16" i="1"/>
  <c r="O16" i="1"/>
  <c r="E16" i="1"/>
</calcChain>
</file>

<file path=xl/sharedStrings.xml><?xml version="1.0" encoding="utf-8"?>
<sst xmlns="http://schemas.openxmlformats.org/spreadsheetml/2006/main" count="91" uniqueCount="91">
  <si>
    <t xml:space="preserve">             NETBANKING   </t>
  </si>
  <si>
    <t>Successful Response Received</t>
  </si>
  <si>
    <t>Bank Name</t>
  </si>
  <si>
    <t>Total Mandates</t>
  </si>
  <si>
    <t>Accepted</t>
  </si>
  <si>
    <t>Accepted%</t>
  </si>
  <si>
    <t>Business Declines</t>
  </si>
  <si>
    <t>Business Declines%</t>
  </si>
  <si>
    <t>Technical Declines</t>
  </si>
  <si>
    <t>Technical Declines%</t>
  </si>
  <si>
    <t>No Response from customer</t>
  </si>
  <si>
    <t>No Response from customer%</t>
  </si>
  <si>
    <t>Total Response received</t>
  </si>
  <si>
    <t>Total Response received%</t>
  </si>
  <si>
    <t>Time Out</t>
  </si>
  <si>
    <t>Time Out%</t>
  </si>
  <si>
    <t>HDFC BANK</t>
  </si>
  <si>
    <t>ICICI BANK LTD</t>
  </si>
  <si>
    <t>CITI BANK</t>
  </si>
  <si>
    <t>INDUSIND BANK</t>
  </si>
  <si>
    <t>YESB</t>
  </si>
  <si>
    <t>STANDARD CHARTERED BANK</t>
  </si>
  <si>
    <t>Kotak Mahindra Bank Ltd</t>
  </si>
  <si>
    <t>Federal Bank</t>
  </si>
  <si>
    <t>IDFC FIRST BANK LTD</t>
  </si>
  <si>
    <t>Axis</t>
  </si>
  <si>
    <t>INDIAN BANK</t>
  </si>
  <si>
    <t>IDBI Bank Ltd</t>
  </si>
  <si>
    <t>BANDHAN BANK LTD</t>
  </si>
  <si>
    <t>AU SMALL FINANCE BANK</t>
  </si>
  <si>
    <t>THE CATHOLIC SYRIAN BANK</t>
  </si>
  <si>
    <t>Bank Of India</t>
  </si>
  <si>
    <t>Suryoday Small Finance Bank Ltd</t>
  </si>
  <si>
    <t>PSB Bank</t>
  </si>
  <si>
    <t>Bank of Baroda</t>
  </si>
  <si>
    <t>Deutsche Bank</t>
  </si>
  <si>
    <t>JANA SMALL FINANCE BANK</t>
  </si>
  <si>
    <t>DEVELOPMENT BANK OF SINGAPORE</t>
  </si>
  <si>
    <t>CANARA BANK</t>
  </si>
  <si>
    <t>South Indian Bank</t>
  </si>
  <si>
    <t>Equitas</t>
  </si>
  <si>
    <t>J P MORGAN CHASE BANK NA</t>
  </si>
  <si>
    <t>STATE BANK OF INDIA</t>
  </si>
  <si>
    <t>Ujjivan Bank</t>
  </si>
  <si>
    <t>UTKARSH SMALL FINANCE BANK LTD</t>
  </si>
  <si>
    <t>HSBC Bank</t>
  </si>
  <si>
    <t>PUNJAB NATIONAL BANK</t>
  </si>
  <si>
    <t>KARNATAKA BANK LTD</t>
  </si>
  <si>
    <t>RBLBank</t>
  </si>
  <si>
    <t>UNION BANK OF INDIA</t>
  </si>
  <si>
    <t>SBM Bank India ltd</t>
  </si>
  <si>
    <t xml:space="preserve">THE COSMOS COOP BANK LTD </t>
  </si>
  <si>
    <t>PAYTM PAYMENTS BANK LTD</t>
  </si>
  <si>
    <t>ICIC</t>
  </si>
  <si>
    <t>INDB</t>
  </si>
  <si>
    <t>SCBL</t>
  </si>
  <si>
    <t>KKBK</t>
  </si>
  <si>
    <t>FDRL</t>
  </si>
  <si>
    <t>IDFB</t>
  </si>
  <si>
    <t>IDIB</t>
  </si>
  <si>
    <t>BDBL</t>
  </si>
  <si>
    <t>AUBL</t>
  </si>
  <si>
    <t>BKID</t>
  </si>
  <si>
    <t>SURY</t>
  </si>
  <si>
    <t>BARB</t>
  </si>
  <si>
    <t>CNRB</t>
  </si>
  <si>
    <t>CHAS</t>
  </si>
  <si>
    <t>SBIN</t>
  </si>
  <si>
    <t>UTKS</t>
  </si>
  <si>
    <t>PUNB</t>
  </si>
  <si>
    <t>KARB</t>
  </si>
  <si>
    <t>UBIN</t>
  </si>
  <si>
    <t>STCB</t>
  </si>
  <si>
    <t>PYTM</t>
  </si>
  <si>
    <t>HDFC</t>
  </si>
  <si>
    <t>CITI</t>
  </si>
  <si>
    <t>Yes Bank Ltd</t>
  </si>
  <si>
    <t>UTIB</t>
  </si>
  <si>
    <t>IBKL</t>
  </si>
  <si>
    <t>PSIB</t>
  </si>
  <si>
    <t>DEUT</t>
  </si>
  <si>
    <t>JSFB</t>
  </si>
  <si>
    <t>DBSS</t>
  </si>
  <si>
    <t>SIBL</t>
  </si>
  <si>
    <t>ESFB</t>
  </si>
  <si>
    <t>COSB</t>
  </si>
  <si>
    <t>RATN</t>
  </si>
  <si>
    <t>HSBC</t>
  </si>
  <si>
    <t>USFB</t>
  </si>
  <si>
    <t>CSBK</t>
  </si>
  <si>
    <t>Bank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</si>
</sst>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3" fontId="0" fillId="0" borderId="0" xfId="0" applyNumberFormat="1"/>
    <xf numFmtId="2" fontId="0" fillId="0" borderId="0" xfId="0" applyNumberFormat="1"/>
    <xf numFmtId="0" fontId="18" fillId="33" borderId="11" xfId="0" applyFont="1" applyFill="1" applyBorder="1" applyAlignment="1">
      <alignment horizontal="left"/>
    </xf>
    <xf numFmtId="0" fontId="19" fillId="0" borderId="10" xfId="0" applyFont="1" applyBorder="1"/>
    <xf numFmtId="3" fontId="19" fillId="0" borderId="10" xfId="0" applyNumberFormat="1" applyFont="1" applyBorder="1"/>
    <xf numFmtId="2" fontId="19" fillId="0" borderId="10" xfId="0" applyNumberFormat="1" applyFont="1" applyBorder="1"/>
    <xf numFmtId="0" fontId="19" fillId="0" borderId="0" xfId="0" applyFont="1"/>
    <xf numFmtId="17" fontId="18" fillId="33" borderId="0" xfId="0" applyNumberFormat="1" applyFont="1" applyFill="1" applyAlignment="1">
      <alignment horizontal="center"/>
    </xf>
    <xf numFmtId="0" fontId="18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workbookViewId="0">
      <selection activeCell="B12" sqref="B12"/>
    </sheetView>
  </sheetViews>
  <sheetFormatPr defaultRowHeight="15" x14ac:dyDescent="0.25"/>
  <cols>
    <col min="1" max="1" width="9.5703125" bestFit="1" customWidth="1"/>
    <col min="2" max="2" width="32.5703125" bestFit="1" customWidth="1"/>
    <col min="3" max="3" width="13.5703125" style="1" bestFit="1" customWidth="1"/>
    <col min="4" max="4" width="8.7109375" style="1" bestFit="1" customWidth="1"/>
    <col min="5" max="5" width="10" style="2" bestFit="1" customWidth="1"/>
    <col min="6" max="6" width="16.140625" style="1" bestFit="1" customWidth="1"/>
    <col min="7" max="7" width="17.5703125" style="2" bestFit="1" customWidth="1"/>
    <col min="8" max="8" width="16.42578125" style="1" bestFit="1" customWidth="1"/>
    <col min="9" max="9" width="17.85546875" style="2" bestFit="1" customWidth="1"/>
    <col min="10" max="10" width="24.7109375" style="1" bestFit="1" customWidth="1"/>
    <col min="11" max="11" width="26.140625" style="2" bestFit="1" customWidth="1"/>
    <col min="12" max="12" width="21.42578125" style="1" bestFit="1" customWidth="1"/>
    <col min="13" max="13" width="22.7109375" style="2" bestFit="1" customWidth="1"/>
    <col min="14" max="14" width="8.28515625" style="1" bestFit="1" customWidth="1"/>
    <col min="15" max="15" width="9.5703125" style="2" bestFit="1" customWidth="1"/>
  </cols>
  <sheetData>
    <row r="1" spans="1:15" x14ac:dyDescent="0.25">
      <c r="A1" s="8">
        <v>45352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2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25">
      <c r="A4" s="3" t="s">
        <v>90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</row>
    <row r="5" spans="1:15" x14ac:dyDescent="0.25">
      <c r="A5" s="4" t="s">
        <v>61</v>
      </c>
      <c r="B5" s="4" t="s">
        <v>29</v>
      </c>
      <c r="C5" s="5">
        <v>3991</v>
      </c>
      <c r="D5" s="5">
        <v>1002</v>
      </c>
      <c r="E5" s="6">
        <f t="shared" ref="E5:E41" si="0">D5/C5*100</f>
        <v>25.106489601603609</v>
      </c>
      <c r="F5" s="5">
        <v>532</v>
      </c>
      <c r="G5" s="6">
        <f t="shared" ref="G5:G41" si="1">F5/C5*100</f>
        <v>13.329992483086944</v>
      </c>
      <c r="H5" s="5">
        <v>32</v>
      </c>
      <c r="I5" s="6">
        <f t="shared" ref="I5:I41" si="2">H5/C5*100</f>
        <v>0.80180405913304942</v>
      </c>
      <c r="J5" s="5">
        <v>1733</v>
      </c>
      <c r="K5" s="6">
        <f t="shared" ref="K5:K41" si="3">J5/C5*100</f>
        <v>43.4227010774242</v>
      </c>
      <c r="L5" s="5">
        <v>3299</v>
      </c>
      <c r="M5" s="6">
        <f t="shared" ref="M5:M41" si="4">L5/C5*100</f>
        <v>82.660987221247808</v>
      </c>
      <c r="N5" s="5">
        <v>692</v>
      </c>
      <c r="O5" s="6">
        <f t="shared" ref="O5:O41" si="5">N5/C5*100</f>
        <v>17.339012778752192</v>
      </c>
    </row>
    <row r="6" spans="1:15" x14ac:dyDescent="0.25">
      <c r="A6" s="4" t="s">
        <v>64</v>
      </c>
      <c r="B6" s="4" t="s">
        <v>34</v>
      </c>
      <c r="C6" s="5">
        <v>2739</v>
      </c>
      <c r="D6" s="5">
        <v>1368</v>
      </c>
      <c r="E6" s="6">
        <f t="shared" si="0"/>
        <v>49.945235487404162</v>
      </c>
      <c r="F6" s="5">
        <v>384</v>
      </c>
      <c r="G6" s="6">
        <f t="shared" si="1"/>
        <v>14.019715224534501</v>
      </c>
      <c r="H6" s="5">
        <v>38</v>
      </c>
      <c r="I6" s="6">
        <f t="shared" si="2"/>
        <v>1.3873676524278935</v>
      </c>
      <c r="J6" s="5">
        <v>659</v>
      </c>
      <c r="K6" s="6">
        <f t="shared" si="3"/>
        <v>24.059875867104783</v>
      </c>
      <c r="L6" s="5">
        <v>2449</v>
      </c>
      <c r="M6" s="6">
        <f t="shared" si="4"/>
        <v>89.412194231471346</v>
      </c>
      <c r="N6" s="5">
        <v>290</v>
      </c>
      <c r="O6" s="6">
        <f t="shared" si="5"/>
        <v>10.587805768528661</v>
      </c>
    </row>
    <row r="7" spans="1:15" x14ac:dyDescent="0.25">
      <c r="A7" s="4" t="s">
        <v>60</v>
      </c>
      <c r="B7" s="4" t="s">
        <v>28</v>
      </c>
      <c r="C7" s="5">
        <v>2922</v>
      </c>
      <c r="D7" s="5">
        <v>1013</v>
      </c>
      <c r="E7" s="6">
        <f t="shared" si="0"/>
        <v>34.668035592060228</v>
      </c>
      <c r="F7" s="5">
        <v>493</v>
      </c>
      <c r="G7" s="6">
        <f t="shared" si="1"/>
        <v>16.872005475701574</v>
      </c>
      <c r="H7" s="5">
        <v>14</v>
      </c>
      <c r="I7" s="6">
        <f t="shared" si="2"/>
        <v>0.4791238877481177</v>
      </c>
      <c r="J7" s="5">
        <v>967</v>
      </c>
      <c r="K7" s="6">
        <f t="shared" si="3"/>
        <v>33.093771389459278</v>
      </c>
      <c r="L7" s="5">
        <v>2487</v>
      </c>
      <c r="M7" s="6">
        <f t="shared" si="4"/>
        <v>85.112936344969199</v>
      </c>
      <c r="N7" s="5">
        <v>435</v>
      </c>
      <c r="O7" s="6">
        <f t="shared" si="5"/>
        <v>14.887063655030802</v>
      </c>
    </row>
    <row r="8" spans="1:15" x14ac:dyDescent="0.25">
      <c r="A8" s="4" t="s">
        <v>62</v>
      </c>
      <c r="B8" s="4" t="s">
        <v>31</v>
      </c>
      <c r="C8" s="5">
        <v>2337</v>
      </c>
      <c r="D8" s="5">
        <v>1143</v>
      </c>
      <c r="E8" s="6">
        <f t="shared" si="0"/>
        <v>48.90885750962773</v>
      </c>
      <c r="F8" s="5">
        <v>334</v>
      </c>
      <c r="G8" s="6">
        <f t="shared" si="1"/>
        <v>14.291827128797605</v>
      </c>
      <c r="H8" s="5">
        <v>8</v>
      </c>
      <c r="I8" s="6">
        <f t="shared" si="2"/>
        <v>0.34231921266581089</v>
      </c>
      <c r="J8" s="5">
        <v>695</v>
      </c>
      <c r="K8" s="6">
        <f t="shared" si="3"/>
        <v>29.738981600342317</v>
      </c>
      <c r="L8" s="5">
        <v>2180</v>
      </c>
      <c r="M8" s="6">
        <f t="shared" si="4"/>
        <v>93.281985451433457</v>
      </c>
      <c r="N8" s="5">
        <v>157</v>
      </c>
      <c r="O8" s="6">
        <f t="shared" si="5"/>
        <v>6.7180145485665381</v>
      </c>
    </row>
    <row r="9" spans="1:15" x14ac:dyDescent="0.25">
      <c r="A9" s="4" t="s">
        <v>66</v>
      </c>
      <c r="B9" s="4" t="s">
        <v>41</v>
      </c>
      <c r="C9" s="5">
        <v>438</v>
      </c>
      <c r="D9" s="5">
        <v>196</v>
      </c>
      <c r="E9" s="6">
        <f t="shared" si="0"/>
        <v>44.74885844748858</v>
      </c>
      <c r="F9" s="5">
        <v>76</v>
      </c>
      <c r="G9" s="6">
        <f t="shared" si="1"/>
        <v>17.351598173515981</v>
      </c>
      <c r="H9" s="5">
        <v>5</v>
      </c>
      <c r="I9" s="6">
        <f t="shared" si="2"/>
        <v>1.1415525114155249</v>
      </c>
      <c r="J9" s="5">
        <v>133</v>
      </c>
      <c r="K9" s="6">
        <f t="shared" si="3"/>
        <v>30.365296803652971</v>
      </c>
      <c r="L9" s="5">
        <v>410</v>
      </c>
      <c r="M9" s="6">
        <f t="shared" si="4"/>
        <v>93.607305936073061</v>
      </c>
      <c r="N9" s="5">
        <v>28</v>
      </c>
      <c r="O9" s="6">
        <f t="shared" si="5"/>
        <v>6.3926940639269407</v>
      </c>
    </row>
    <row r="10" spans="1:15" x14ac:dyDescent="0.25">
      <c r="A10" s="4" t="s">
        <v>75</v>
      </c>
      <c r="B10" s="4" t="s">
        <v>18</v>
      </c>
      <c r="C10" s="5">
        <v>532103</v>
      </c>
      <c r="D10" s="5">
        <v>125124</v>
      </c>
      <c r="E10" s="6">
        <f t="shared" si="0"/>
        <v>23.514996156759125</v>
      </c>
      <c r="F10" s="5">
        <v>121811</v>
      </c>
      <c r="G10" s="6">
        <f t="shared" si="1"/>
        <v>22.892372341445171</v>
      </c>
      <c r="H10" s="5">
        <v>3301</v>
      </c>
      <c r="I10" s="6">
        <f t="shared" si="2"/>
        <v>0.62036861284375389</v>
      </c>
      <c r="J10" s="5">
        <v>228154</v>
      </c>
      <c r="K10" s="6">
        <f t="shared" si="3"/>
        <v>42.877788698804551</v>
      </c>
      <c r="L10" s="5">
        <v>478390</v>
      </c>
      <c r="M10" s="6">
        <f t="shared" si="4"/>
        <v>89.905525809852605</v>
      </c>
      <c r="N10" s="5">
        <v>53713</v>
      </c>
      <c r="O10" s="6">
        <f t="shared" si="5"/>
        <v>10.094474190147396</v>
      </c>
    </row>
    <row r="11" spans="1:15" x14ac:dyDescent="0.25">
      <c r="A11" s="4" t="s">
        <v>65</v>
      </c>
      <c r="B11" s="4" t="s">
        <v>38</v>
      </c>
      <c r="C11" s="5">
        <v>186</v>
      </c>
      <c r="D11" s="5">
        <v>80</v>
      </c>
      <c r="E11" s="6">
        <f t="shared" si="0"/>
        <v>43.01075268817204</v>
      </c>
      <c r="F11" s="5">
        <v>39</v>
      </c>
      <c r="G11" s="6">
        <f t="shared" si="1"/>
        <v>20.967741935483872</v>
      </c>
      <c r="H11" s="5">
        <v>1</v>
      </c>
      <c r="I11" s="6">
        <f t="shared" si="2"/>
        <v>0.53763440860215062</v>
      </c>
      <c r="J11" s="5">
        <v>49</v>
      </c>
      <c r="K11" s="6">
        <f t="shared" si="3"/>
        <v>26.344086021505376</v>
      </c>
      <c r="L11" s="5">
        <v>169</v>
      </c>
      <c r="M11" s="6">
        <f t="shared" si="4"/>
        <v>90.86021505376344</v>
      </c>
      <c r="N11" s="5">
        <v>17</v>
      </c>
      <c r="O11" s="6">
        <f t="shared" si="5"/>
        <v>9.1397849462365599</v>
      </c>
    </row>
    <row r="12" spans="1:15" x14ac:dyDescent="0.25">
      <c r="A12" s="4" t="s">
        <v>85</v>
      </c>
      <c r="B12" s="4" t="s">
        <v>51</v>
      </c>
      <c r="C12" s="5">
        <v>22</v>
      </c>
      <c r="D12" s="5">
        <v>11</v>
      </c>
      <c r="E12" s="6">
        <f t="shared" si="0"/>
        <v>50</v>
      </c>
      <c r="F12" s="5">
        <v>2</v>
      </c>
      <c r="G12" s="6">
        <f t="shared" si="1"/>
        <v>9.0909090909090917</v>
      </c>
      <c r="H12" s="5">
        <v>0</v>
      </c>
      <c r="I12" s="6">
        <f t="shared" si="2"/>
        <v>0</v>
      </c>
      <c r="J12" s="5">
        <v>9</v>
      </c>
      <c r="K12" s="6">
        <f t="shared" si="3"/>
        <v>40.909090909090914</v>
      </c>
      <c r="L12" s="5">
        <v>22</v>
      </c>
      <c r="M12" s="6">
        <f t="shared" si="4"/>
        <v>100</v>
      </c>
      <c r="N12" s="5">
        <v>0</v>
      </c>
      <c r="O12" s="6">
        <f t="shared" si="5"/>
        <v>0</v>
      </c>
    </row>
    <row r="13" spans="1:15" x14ac:dyDescent="0.25">
      <c r="A13" s="4" t="s">
        <v>89</v>
      </c>
      <c r="B13" s="4" t="s">
        <v>30</v>
      </c>
      <c r="C13" s="5">
        <v>102</v>
      </c>
      <c r="D13" s="5">
        <v>55</v>
      </c>
      <c r="E13" s="6">
        <f t="shared" si="0"/>
        <v>53.921568627450981</v>
      </c>
      <c r="F13" s="5">
        <v>16</v>
      </c>
      <c r="G13" s="6">
        <f t="shared" si="1"/>
        <v>15.686274509803921</v>
      </c>
      <c r="H13" s="5">
        <v>0</v>
      </c>
      <c r="I13" s="6">
        <f t="shared" si="2"/>
        <v>0</v>
      </c>
      <c r="J13" s="5">
        <v>20</v>
      </c>
      <c r="K13" s="6">
        <f t="shared" si="3"/>
        <v>19.607843137254903</v>
      </c>
      <c r="L13" s="5">
        <v>91</v>
      </c>
      <c r="M13" s="6">
        <f t="shared" si="4"/>
        <v>89.215686274509807</v>
      </c>
      <c r="N13" s="5">
        <v>11</v>
      </c>
      <c r="O13" s="6">
        <f t="shared" si="5"/>
        <v>10.784313725490197</v>
      </c>
    </row>
    <row r="14" spans="1:15" x14ac:dyDescent="0.25">
      <c r="A14" s="4" t="s">
        <v>82</v>
      </c>
      <c r="B14" s="4" t="s">
        <v>37</v>
      </c>
      <c r="C14" s="5">
        <v>2725</v>
      </c>
      <c r="D14" s="5">
        <v>792</v>
      </c>
      <c r="E14" s="6">
        <f t="shared" si="0"/>
        <v>29.064220183486238</v>
      </c>
      <c r="F14" s="5">
        <v>660</v>
      </c>
      <c r="G14" s="6">
        <f t="shared" si="1"/>
        <v>24.220183486238533</v>
      </c>
      <c r="H14" s="5">
        <v>15</v>
      </c>
      <c r="I14" s="6">
        <f t="shared" si="2"/>
        <v>0.55045871559633031</v>
      </c>
      <c r="J14" s="5">
        <v>683</v>
      </c>
      <c r="K14" s="6">
        <f t="shared" si="3"/>
        <v>25.064220183486242</v>
      </c>
      <c r="L14" s="5">
        <v>2150</v>
      </c>
      <c r="M14" s="6">
        <f t="shared" si="4"/>
        <v>78.899082568807344</v>
      </c>
      <c r="N14" s="5">
        <v>575</v>
      </c>
      <c r="O14" s="6">
        <f t="shared" si="5"/>
        <v>21.100917431192663</v>
      </c>
    </row>
    <row r="15" spans="1:15" x14ac:dyDescent="0.25">
      <c r="A15" s="4" t="s">
        <v>80</v>
      </c>
      <c r="B15" s="4" t="s">
        <v>35</v>
      </c>
      <c r="C15" s="5">
        <v>3986</v>
      </c>
      <c r="D15" s="5">
        <v>1193</v>
      </c>
      <c r="E15" s="6">
        <f t="shared" si="0"/>
        <v>29.929754139488207</v>
      </c>
      <c r="F15" s="5">
        <v>833</v>
      </c>
      <c r="G15" s="6">
        <f t="shared" si="1"/>
        <v>20.898143502257902</v>
      </c>
      <c r="H15" s="5">
        <v>29</v>
      </c>
      <c r="I15" s="6">
        <f t="shared" si="2"/>
        <v>0.72754641244355245</v>
      </c>
      <c r="J15" s="5">
        <v>1333</v>
      </c>
      <c r="K15" s="6">
        <f t="shared" si="3"/>
        <v>33.442047165077767</v>
      </c>
      <c r="L15" s="5">
        <v>3388</v>
      </c>
      <c r="M15" s="6">
        <f t="shared" si="4"/>
        <v>84.997491219267445</v>
      </c>
      <c r="N15" s="5">
        <v>598</v>
      </c>
      <c r="O15" s="6">
        <f t="shared" si="5"/>
        <v>15.002508780732565</v>
      </c>
    </row>
    <row r="16" spans="1:15" x14ac:dyDescent="0.25">
      <c r="A16" s="4" t="s">
        <v>84</v>
      </c>
      <c r="B16" s="4" t="s">
        <v>40</v>
      </c>
      <c r="C16" s="5">
        <f>521+11</f>
        <v>532</v>
      </c>
      <c r="D16" s="5">
        <v>138</v>
      </c>
      <c r="E16" s="6">
        <f t="shared" si="0"/>
        <v>25.939849624060152</v>
      </c>
      <c r="F16" s="5">
        <v>93</v>
      </c>
      <c r="G16" s="6">
        <f t="shared" si="1"/>
        <v>17.481203007518797</v>
      </c>
      <c r="H16" s="5">
        <v>1</v>
      </c>
      <c r="I16" s="6">
        <f t="shared" si="2"/>
        <v>0.18796992481203006</v>
      </c>
      <c r="J16" s="5">
        <v>154</v>
      </c>
      <c r="K16" s="6">
        <f t="shared" si="3"/>
        <v>28.947368421052634</v>
      </c>
      <c r="L16" s="5">
        <v>386</v>
      </c>
      <c r="M16" s="6">
        <f t="shared" si="4"/>
        <v>72.556390977443613</v>
      </c>
      <c r="N16" s="5">
        <f>135+11</f>
        <v>146</v>
      </c>
      <c r="O16" s="6">
        <f t="shared" si="5"/>
        <v>27.443609022556391</v>
      </c>
    </row>
    <row r="17" spans="1:15" x14ac:dyDescent="0.25">
      <c r="A17" s="4" t="s">
        <v>57</v>
      </c>
      <c r="B17" s="4" t="s">
        <v>23</v>
      </c>
      <c r="C17" s="5">
        <f>51017+21</f>
        <v>51038</v>
      </c>
      <c r="D17" s="5">
        <v>9780</v>
      </c>
      <c r="E17" s="6">
        <f t="shared" si="0"/>
        <v>19.162192875896391</v>
      </c>
      <c r="F17" s="5">
        <v>12567</v>
      </c>
      <c r="G17" s="6">
        <f t="shared" si="1"/>
        <v>24.622830048199383</v>
      </c>
      <c r="H17" s="5">
        <v>215</v>
      </c>
      <c r="I17" s="6">
        <f t="shared" si="2"/>
        <v>0.42125475136173046</v>
      </c>
      <c r="J17" s="5">
        <v>22683</v>
      </c>
      <c r="K17" s="6">
        <f t="shared" si="3"/>
        <v>44.443355930875036</v>
      </c>
      <c r="L17" s="5">
        <v>45245</v>
      </c>
      <c r="M17" s="6">
        <f t="shared" si="4"/>
        <v>88.649633606332529</v>
      </c>
      <c r="N17" s="5">
        <f>5772+21</f>
        <v>5793</v>
      </c>
      <c r="O17" s="6">
        <f t="shared" si="5"/>
        <v>11.350366393667462</v>
      </c>
    </row>
    <row r="18" spans="1:15" x14ac:dyDescent="0.25">
      <c r="A18" s="4" t="s">
        <v>74</v>
      </c>
      <c r="B18" s="4" t="s">
        <v>16</v>
      </c>
      <c r="C18" s="5">
        <v>451546</v>
      </c>
      <c r="D18" s="5">
        <v>202984</v>
      </c>
      <c r="E18" s="6">
        <f t="shared" si="0"/>
        <v>44.953116625991598</v>
      </c>
      <c r="F18" s="5">
        <v>71012</v>
      </c>
      <c r="G18" s="6">
        <f t="shared" si="1"/>
        <v>15.726415470406115</v>
      </c>
      <c r="H18" s="5">
        <v>3354</v>
      </c>
      <c r="I18" s="6">
        <f t="shared" si="2"/>
        <v>0.74278146634008491</v>
      </c>
      <c r="J18" s="5">
        <v>126915</v>
      </c>
      <c r="K18" s="6">
        <f t="shared" si="3"/>
        <v>28.106770960212245</v>
      </c>
      <c r="L18" s="5">
        <v>404265</v>
      </c>
      <c r="M18" s="6">
        <f t="shared" si="4"/>
        <v>89.529084522950043</v>
      </c>
      <c r="N18" s="5">
        <v>47281</v>
      </c>
      <c r="O18" s="6">
        <f t="shared" si="5"/>
        <v>10.470915477049957</v>
      </c>
    </row>
    <row r="19" spans="1:15" x14ac:dyDescent="0.25">
      <c r="A19" s="4" t="s">
        <v>87</v>
      </c>
      <c r="B19" s="4" t="s">
        <v>45</v>
      </c>
      <c r="C19" s="5">
        <v>643</v>
      </c>
      <c r="D19" s="5">
        <v>107</v>
      </c>
      <c r="E19" s="6">
        <f t="shared" si="0"/>
        <v>16.640746500777606</v>
      </c>
      <c r="F19" s="5">
        <v>153</v>
      </c>
      <c r="G19" s="6">
        <f t="shared" si="1"/>
        <v>23.794712286158632</v>
      </c>
      <c r="H19" s="5">
        <v>3</v>
      </c>
      <c r="I19" s="6">
        <f t="shared" si="2"/>
        <v>0.46656298600311047</v>
      </c>
      <c r="J19" s="5">
        <v>277</v>
      </c>
      <c r="K19" s="6">
        <f t="shared" si="3"/>
        <v>43.07931570762053</v>
      </c>
      <c r="L19" s="5">
        <v>540</v>
      </c>
      <c r="M19" s="6">
        <f t="shared" si="4"/>
        <v>83.981337480559887</v>
      </c>
      <c r="N19" s="5">
        <v>103</v>
      </c>
      <c r="O19" s="6">
        <f t="shared" si="5"/>
        <v>16.018662519440124</v>
      </c>
    </row>
    <row r="20" spans="1:15" x14ac:dyDescent="0.25">
      <c r="A20" s="4" t="s">
        <v>78</v>
      </c>
      <c r="B20" s="4" t="s">
        <v>27</v>
      </c>
      <c r="C20" s="5">
        <v>4555</v>
      </c>
      <c r="D20" s="5">
        <v>2543</v>
      </c>
      <c r="E20" s="6">
        <f t="shared" si="0"/>
        <v>55.828759604829855</v>
      </c>
      <c r="F20" s="5">
        <v>593</v>
      </c>
      <c r="G20" s="6">
        <f t="shared" si="1"/>
        <v>13.018660812294183</v>
      </c>
      <c r="H20" s="5">
        <v>10</v>
      </c>
      <c r="I20" s="6">
        <f t="shared" si="2"/>
        <v>0.21953896816684962</v>
      </c>
      <c r="J20" s="5">
        <v>1155</v>
      </c>
      <c r="K20" s="6">
        <f t="shared" si="3"/>
        <v>25.356750823271128</v>
      </c>
      <c r="L20" s="5">
        <v>4301</v>
      </c>
      <c r="M20" s="6">
        <f t="shared" si="4"/>
        <v>94.423710208562014</v>
      </c>
      <c r="N20" s="5">
        <v>254</v>
      </c>
      <c r="O20" s="6">
        <f t="shared" si="5"/>
        <v>5.5762897914379801</v>
      </c>
    </row>
    <row r="21" spans="1:15" x14ac:dyDescent="0.25">
      <c r="A21" s="4" t="s">
        <v>53</v>
      </c>
      <c r="B21" s="4" t="s">
        <v>17</v>
      </c>
      <c r="C21" s="5">
        <v>690783</v>
      </c>
      <c r="D21" s="5">
        <v>168719</v>
      </c>
      <c r="E21" s="6">
        <f t="shared" si="0"/>
        <v>24.424312700225688</v>
      </c>
      <c r="F21" s="5">
        <v>154335</v>
      </c>
      <c r="G21" s="6">
        <f t="shared" si="1"/>
        <v>22.342037948241344</v>
      </c>
      <c r="H21" s="5">
        <v>6044</v>
      </c>
      <c r="I21" s="6">
        <f t="shared" si="2"/>
        <v>0.87494915190443312</v>
      </c>
      <c r="J21" s="5">
        <v>274173</v>
      </c>
      <c r="K21" s="6">
        <f t="shared" si="3"/>
        <v>39.690177667950714</v>
      </c>
      <c r="L21" s="5">
        <v>603271</v>
      </c>
      <c r="M21" s="6">
        <f t="shared" si="4"/>
        <v>87.331477468322177</v>
      </c>
      <c r="N21" s="5">
        <v>87512</v>
      </c>
      <c r="O21" s="6">
        <f t="shared" si="5"/>
        <v>12.668522531677819</v>
      </c>
    </row>
    <row r="22" spans="1:15" x14ac:dyDescent="0.25">
      <c r="A22" s="4" t="s">
        <v>58</v>
      </c>
      <c r="B22" s="4" t="s">
        <v>24</v>
      </c>
      <c r="C22" s="5">
        <v>89651</v>
      </c>
      <c r="D22" s="5">
        <v>39852</v>
      </c>
      <c r="E22" s="6">
        <f t="shared" si="0"/>
        <v>44.452376437518822</v>
      </c>
      <c r="F22" s="5">
        <v>13319</v>
      </c>
      <c r="G22" s="6">
        <f t="shared" si="1"/>
        <v>14.856499090919231</v>
      </c>
      <c r="H22" s="5">
        <v>1512</v>
      </c>
      <c r="I22" s="6">
        <f t="shared" si="2"/>
        <v>1.6865400274397386</v>
      </c>
      <c r="J22" s="5">
        <v>24208</v>
      </c>
      <c r="K22" s="6">
        <f t="shared" si="3"/>
        <v>27.002487423453168</v>
      </c>
      <c r="L22" s="5">
        <v>78891</v>
      </c>
      <c r="M22" s="6">
        <f t="shared" si="4"/>
        <v>87.997902979330973</v>
      </c>
      <c r="N22" s="5">
        <v>10760</v>
      </c>
      <c r="O22" s="6">
        <f t="shared" si="5"/>
        <v>12.002097020669039</v>
      </c>
    </row>
    <row r="23" spans="1:15" x14ac:dyDescent="0.25">
      <c r="A23" s="4" t="s">
        <v>59</v>
      </c>
      <c r="B23" s="4" t="s">
        <v>26</v>
      </c>
      <c r="C23" s="5">
        <v>8543</v>
      </c>
      <c r="D23" s="5">
        <v>4954</v>
      </c>
      <c r="E23" s="6">
        <f t="shared" si="0"/>
        <v>57.988996839517739</v>
      </c>
      <c r="F23" s="5">
        <v>1093</v>
      </c>
      <c r="G23" s="6">
        <f t="shared" si="1"/>
        <v>12.794100433103125</v>
      </c>
      <c r="H23" s="5">
        <v>106</v>
      </c>
      <c r="I23" s="6">
        <f t="shared" si="2"/>
        <v>1.2407819267236335</v>
      </c>
      <c r="J23" s="5">
        <v>1652</v>
      </c>
      <c r="K23" s="6">
        <f t="shared" si="3"/>
        <v>19.337469273089077</v>
      </c>
      <c r="L23" s="5">
        <v>7805</v>
      </c>
      <c r="M23" s="6">
        <f t="shared" si="4"/>
        <v>91.361348472433562</v>
      </c>
      <c r="N23" s="5">
        <v>738</v>
      </c>
      <c r="O23" s="6">
        <f t="shared" si="5"/>
        <v>8.6386515275664273</v>
      </c>
    </row>
    <row r="24" spans="1:15" x14ac:dyDescent="0.25">
      <c r="A24" s="4" t="s">
        <v>54</v>
      </c>
      <c r="B24" s="4" t="s">
        <v>19</v>
      </c>
      <c r="C24" s="5">
        <v>188518</v>
      </c>
      <c r="D24" s="5">
        <v>46733</v>
      </c>
      <c r="E24" s="6">
        <f t="shared" si="0"/>
        <v>24.789675256474183</v>
      </c>
      <c r="F24" s="5">
        <v>38539</v>
      </c>
      <c r="G24" s="6">
        <f t="shared" si="1"/>
        <v>20.4431407080491</v>
      </c>
      <c r="H24" s="5">
        <v>910</v>
      </c>
      <c r="I24" s="6">
        <f t="shared" si="2"/>
        <v>0.48271252612482624</v>
      </c>
      <c r="J24" s="5">
        <v>76709</v>
      </c>
      <c r="K24" s="6">
        <f t="shared" si="3"/>
        <v>40.690544139021206</v>
      </c>
      <c r="L24" s="5">
        <v>162891</v>
      </c>
      <c r="M24" s="6">
        <f t="shared" si="4"/>
        <v>86.40607262966931</v>
      </c>
      <c r="N24" s="5">
        <v>25627</v>
      </c>
      <c r="O24" s="6">
        <f t="shared" si="5"/>
        <v>13.593927370330686</v>
      </c>
    </row>
    <row r="25" spans="1:15" x14ac:dyDescent="0.25">
      <c r="A25" s="4" t="s">
        <v>81</v>
      </c>
      <c r="B25" s="4" t="s">
        <v>36</v>
      </c>
      <c r="C25" s="5">
        <v>925</v>
      </c>
      <c r="D25" s="5">
        <v>382</v>
      </c>
      <c r="E25" s="6">
        <f t="shared" si="0"/>
        <v>41.297297297297298</v>
      </c>
      <c r="F25" s="5">
        <v>187</v>
      </c>
      <c r="G25" s="6">
        <f t="shared" si="1"/>
        <v>20.216216216216214</v>
      </c>
      <c r="H25" s="5">
        <v>8</v>
      </c>
      <c r="I25" s="6">
        <f t="shared" si="2"/>
        <v>0.86486486486486491</v>
      </c>
      <c r="J25" s="5">
        <v>180</v>
      </c>
      <c r="K25" s="6">
        <f t="shared" si="3"/>
        <v>19.45945945945946</v>
      </c>
      <c r="L25" s="5">
        <v>757</v>
      </c>
      <c r="M25" s="6">
        <f t="shared" si="4"/>
        <v>81.837837837837839</v>
      </c>
      <c r="N25" s="5">
        <v>168</v>
      </c>
      <c r="O25" s="6">
        <f t="shared" si="5"/>
        <v>18.162162162162161</v>
      </c>
    </row>
    <row r="26" spans="1:15" x14ac:dyDescent="0.25">
      <c r="A26" s="4" t="s">
        <v>70</v>
      </c>
      <c r="B26" s="4" t="s">
        <v>47</v>
      </c>
      <c r="C26" s="5">
        <v>40</v>
      </c>
      <c r="D26" s="5">
        <v>20</v>
      </c>
      <c r="E26" s="6">
        <f t="shared" si="0"/>
        <v>50</v>
      </c>
      <c r="F26" s="5">
        <v>5</v>
      </c>
      <c r="G26" s="6">
        <f t="shared" si="1"/>
        <v>12.5</v>
      </c>
      <c r="H26" s="5">
        <v>0</v>
      </c>
      <c r="I26" s="6">
        <f t="shared" si="2"/>
        <v>0</v>
      </c>
      <c r="J26" s="5">
        <v>15</v>
      </c>
      <c r="K26" s="6">
        <f t="shared" si="3"/>
        <v>37.5</v>
      </c>
      <c r="L26" s="5">
        <v>40</v>
      </c>
      <c r="M26" s="6">
        <f t="shared" si="4"/>
        <v>100</v>
      </c>
      <c r="N26" s="5">
        <v>0</v>
      </c>
      <c r="O26" s="6">
        <f t="shared" si="5"/>
        <v>0</v>
      </c>
    </row>
    <row r="27" spans="1:15" x14ac:dyDescent="0.25">
      <c r="A27" s="4" t="s">
        <v>56</v>
      </c>
      <c r="B27" s="4" t="s">
        <v>22</v>
      </c>
      <c r="C27" s="5">
        <v>189198</v>
      </c>
      <c r="D27" s="5">
        <v>43619</v>
      </c>
      <c r="E27" s="6">
        <f t="shared" si="0"/>
        <v>23.054683453313459</v>
      </c>
      <c r="F27" s="5">
        <v>52287</v>
      </c>
      <c r="G27" s="6">
        <f t="shared" si="1"/>
        <v>27.636127231788919</v>
      </c>
      <c r="H27" s="5">
        <v>1031</v>
      </c>
      <c r="I27" s="6">
        <f t="shared" si="2"/>
        <v>0.54493176460639114</v>
      </c>
      <c r="J27" s="5">
        <v>73245</v>
      </c>
      <c r="K27" s="6">
        <f t="shared" si="3"/>
        <v>38.713411346842989</v>
      </c>
      <c r="L27" s="5">
        <v>170182</v>
      </c>
      <c r="M27" s="6">
        <f t="shared" si="4"/>
        <v>89.949153796551755</v>
      </c>
      <c r="N27" s="5">
        <v>19016</v>
      </c>
      <c r="O27" s="6">
        <f t="shared" si="5"/>
        <v>10.05084620344824</v>
      </c>
    </row>
    <row r="28" spans="1:15" x14ac:dyDescent="0.25">
      <c r="A28" s="4" t="s">
        <v>79</v>
      </c>
      <c r="B28" s="4" t="s">
        <v>33</v>
      </c>
      <c r="C28" s="5">
        <v>152</v>
      </c>
      <c r="D28" s="5">
        <v>59</v>
      </c>
      <c r="E28" s="6">
        <f t="shared" si="0"/>
        <v>38.815789473684212</v>
      </c>
      <c r="F28" s="5">
        <v>20</v>
      </c>
      <c r="G28" s="6">
        <f t="shared" si="1"/>
        <v>13.157894736842104</v>
      </c>
      <c r="H28" s="5">
        <v>0</v>
      </c>
      <c r="I28" s="6">
        <f t="shared" si="2"/>
        <v>0</v>
      </c>
      <c r="J28" s="5">
        <v>66</v>
      </c>
      <c r="K28" s="6">
        <f t="shared" si="3"/>
        <v>43.421052631578952</v>
      </c>
      <c r="L28" s="5">
        <v>145</v>
      </c>
      <c r="M28" s="6">
        <f t="shared" si="4"/>
        <v>95.39473684210526</v>
      </c>
      <c r="N28" s="5">
        <v>7</v>
      </c>
      <c r="O28" s="6">
        <f t="shared" si="5"/>
        <v>4.6052631578947363</v>
      </c>
    </row>
    <row r="29" spans="1:15" x14ac:dyDescent="0.25">
      <c r="A29" s="4" t="s">
        <v>69</v>
      </c>
      <c r="B29" s="4" t="s">
        <v>46</v>
      </c>
      <c r="C29" s="5">
        <v>150</v>
      </c>
      <c r="D29" s="5">
        <v>94</v>
      </c>
      <c r="E29" s="6">
        <f t="shared" si="0"/>
        <v>62.666666666666671</v>
      </c>
      <c r="F29" s="5">
        <v>11</v>
      </c>
      <c r="G29" s="6">
        <f t="shared" si="1"/>
        <v>7.333333333333333</v>
      </c>
      <c r="H29" s="5">
        <v>0</v>
      </c>
      <c r="I29" s="6">
        <f t="shared" si="2"/>
        <v>0</v>
      </c>
      <c r="J29" s="5">
        <v>33</v>
      </c>
      <c r="K29" s="6">
        <f t="shared" si="3"/>
        <v>22</v>
      </c>
      <c r="L29" s="5">
        <v>138</v>
      </c>
      <c r="M29" s="6">
        <f t="shared" si="4"/>
        <v>92</v>
      </c>
      <c r="N29" s="5">
        <v>12</v>
      </c>
      <c r="O29" s="6">
        <f t="shared" si="5"/>
        <v>8</v>
      </c>
    </row>
    <row r="30" spans="1:15" x14ac:dyDescent="0.25">
      <c r="A30" s="4" t="s">
        <v>73</v>
      </c>
      <c r="B30" s="4" t="s">
        <v>52</v>
      </c>
      <c r="C30" s="5">
        <v>13</v>
      </c>
      <c r="D30" s="5">
        <v>6</v>
      </c>
      <c r="E30" s="6">
        <f t="shared" si="0"/>
        <v>46.153846153846153</v>
      </c>
      <c r="F30" s="5">
        <v>1</v>
      </c>
      <c r="G30" s="6">
        <f t="shared" si="1"/>
        <v>7.6923076923076925</v>
      </c>
      <c r="H30" s="5">
        <v>0</v>
      </c>
      <c r="I30" s="6">
        <f t="shared" si="2"/>
        <v>0</v>
      </c>
      <c r="J30" s="5">
        <v>5</v>
      </c>
      <c r="K30" s="6">
        <f t="shared" si="3"/>
        <v>38.461538461538467</v>
      </c>
      <c r="L30" s="5">
        <v>12</v>
      </c>
      <c r="M30" s="6">
        <f t="shared" si="4"/>
        <v>92.307692307692307</v>
      </c>
      <c r="N30" s="5">
        <v>1</v>
      </c>
      <c r="O30" s="6">
        <f t="shared" si="5"/>
        <v>7.6923076923076925</v>
      </c>
    </row>
    <row r="31" spans="1:15" x14ac:dyDescent="0.25">
      <c r="A31" s="4" t="s">
        <v>86</v>
      </c>
      <c r="B31" s="4" t="s">
        <v>48</v>
      </c>
      <c r="C31" s="5">
        <v>235</v>
      </c>
      <c r="D31" s="5">
        <v>38</v>
      </c>
      <c r="E31" s="6">
        <f t="shared" si="0"/>
        <v>16.170212765957448</v>
      </c>
      <c r="F31" s="5">
        <v>68</v>
      </c>
      <c r="G31" s="6">
        <f t="shared" si="1"/>
        <v>28.936170212765955</v>
      </c>
      <c r="H31" s="5">
        <v>0</v>
      </c>
      <c r="I31" s="6">
        <f t="shared" si="2"/>
        <v>0</v>
      </c>
      <c r="J31" s="5">
        <v>80</v>
      </c>
      <c r="K31" s="6">
        <f t="shared" si="3"/>
        <v>34.042553191489361</v>
      </c>
      <c r="L31" s="5">
        <v>186</v>
      </c>
      <c r="M31" s="6">
        <f t="shared" si="4"/>
        <v>79.148936170212764</v>
      </c>
      <c r="N31" s="5">
        <v>49</v>
      </c>
      <c r="O31" s="6">
        <f t="shared" si="5"/>
        <v>20.851063829787233</v>
      </c>
    </row>
    <row r="32" spans="1:15" x14ac:dyDescent="0.25">
      <c r="A32" s="4" t="s">
        <v>67</v>
      </c>
      <c r="B32" s="4" t="s">
        <v>42</v>
      </c>
      <c r="C32" s="5">
        <v>269</v>
      </c>
      <c r="D32" s="5">
        <v>133</v>
      </c>
      <c r="E32" s="6">
        <f t="shared" si="0"/>
        <v>49.442379182156131</v>
      </c>
      <c r="F32" s="5">
        <v>65</v>
      </c>
      <c r="G32" s="6">
        <f t="shared" si="1"/>
        <v>24.1635687732342</v>
      </c>
      <c r="H32" s="5">
        <v>1</v>
      </c>
      <c r="I32" s="6">
        <f t="shared" si="2"/>
        <v>0.37174721189591076</v>
      </c>
      <c r="J32" s="5">
        <v>48</v>
      </c>
      <c r="K32" s="6">
        <f t="shared" si="3"/>
        <v>17.843866171003718</v>
      </c>
      <c r="L32" s="5">
        <v>247</v>
      </c>
      <c r="M32" s="6">
        <f t="shared" si="4"/>
        <v>91.821561338289953</v>
      </c>
      <c r="N32" s="5">
        <v>22</v>
      </c>
      <c r="O32" s="6">
        <f t="shared" si="5"/>
        <v>8.1784386617100377</v>
      </c>
    </row>
    <row r="33" spans="1:15" x14ac:dyDescent="0.25">
      <c r="A33" s="4" t="s">
        <v>55</v>
      </c>
      <c r="B33" s="4" t="s">
        <v>21</v>
      </c>
      <c r="C33" s="5">
        <v>43470</v>
      </c>
      <c r="D33" s="5">
        <v>17959</v>
      </c>
      <c r="E33" s="6">
        <f t="shared" si="0"/>
        <v>41.313549574419142</v>
      </c>
      <c r="F33" s="5">
        <v>6442</v>
      </c>
      <c r="G33" s="6">
        <f t="shared" si="1"/>
        <v>14.819415688980905</v>
      </c>
      <c r="H33" s="5">
        <v>527</v>
      </c>
      <c r="I33" s="6">
        <f t="shared" si="2"/>
        <v>1.2123303427651253</v>
      </c>
      <c r="J33" s="5">
        <v>11784</v>
      </c>
      <c r="K33" s="6">
        <f t="shared" si="3"/>
        <v>27.108350586611458</v>
      </c>
      <c r="L33" s="5">
        <v>36712</v>
      </c>
      <c r="M33" s="6">
        <f t="shared" si="4"/>
        <v>84.453646192776631</v>
      </c>
      <c r="N33" s="5">
        <v>6758</v>
      </c>
      <c r="O33" s="6">
        <f t="shared" si="5"/>
        <v>15.546353807223372</v>
      </c>
    </row>
    <row r="34" spans="1:15" x14ac:dyDescent="0.25">
      <c r="A34" s="4" t="s">
        <v>83</v>
      </c>
      <c r="B34" s="4" t="s">
        <v>39</v>
      </c>
      <c r="C34" s="5">
        <v>305</v>
      </c>
      <c r="D34" s="5">
        <v>111</v>
      </c>
      <c r="E34" s="6">
        <f t="shared" si="0"/>
        <v>36.393442622950822</v>
      </c>
      <c r="F34" s="5">
        <v>56</v>
      </c>
      <c r="G34" s="6">
        <f t="shared" si="1"/>
        <v>18.360655737704917</v>
      </c>
      <c r="H34" s="5">
        <v>5</v>
      </c>
      <c r="I34" s="6">
        <f t="shared" si="2"/>
        <v>1.639344262295082</v>
      </c>
      <c r="J34" s="5">
        <v>99</v>
      </c>
      <c r="K34" s="6">
        <f t="shared" si="3"/>
        <v>32.459016393442624</v>
      </c>
      <c r="L34" s="5">
        <v>271</v>
      </c>
      <c r="M34" s="6">
        <f t="shared" si="4"/>
        <v>88.852459016393453</v>
      </c>
      <c r="N34" s="5">
        <v>34</v>
      </c>
      <c r="O34" s="6">
        <f t="shared" si="5"/>
        <v>11.147540983606557</v>
      </c>
    </row>
    <row r="35" spans="1:15" x14ac:dyDescent="0.25">
      <c r="A35" s="4" t="s">
        <v>72</v>
      </c>
      <c r="B35" s="4" t="s">
        <v>50</v>
      </c>
      <c r="C35" s="5">
        <v>63</v>
      </c>
      <c r="D35" s="5">
        <v>28</v>
      </c>
      <c r="E35" s="6">
        <f t="shared" si="0"/>
        <v>44.444444444444443</v>
      </c>
      <c r="F35" s="5">
        <v>20</v>
      </c>
      <c r="G35" s="6">
        <f t="shared" si="1"/>
        <v>31.746031746031743</v>
      </c>
      <c r="H35" s="5">
        <v>0</v>
      </c>
      <c r="I35" s="6">
        <f t="shared" si="2"/>
        <v>0</v>
      </c>
      <c r="J35" s="5">
        <v>12</v>
      </c>
      <c r="K35" s="6">
        <f t="shared" si="3"/>
        <v>19.047619047619047</v>
      </c>
      <c r="L35" s="5">
        <v>60</v>
      </c>
      <c r="M35" s="6">
        <f t="shared" si="4"/>
        <v>95.238095238095227</v>
      </c>
      <c r="N35" s="5">
        <v>3</v>
      </c>
      <c r="O35" s="6">
        <f t="shared" si="5"/>
        <v>4.7619047619047619</v>
      </c>
    </row>
    <row r="36" spans="1:15" x14ac:dyDescent="0.25">
      <c r="A36" s="4" t="s">
        <v>63</v>
      </c>
      <c r="B36" s="4" t="s">
        <v>32</v>
      </c>
      <c r="C36" s="5">
        <v>4927</v>
      </c>
      <c r="D36" s="5">
        <v>508</v>
      </c>
      <c r="E36" s="6">
        <f t="shared" si="0"/>
        <v>10.310533793383398</v>
      </c>
      <c r="F36" s="5">
        <v>1136</v>
      </c>
      <c r="G36" s="6">
        <f t="shared" si="1"/>
        <v>23.056626750558149</v>
      </c>
      <c r="H36" s="5">
        <v>31</v>
      </c>
      <c r="I36" s="6">
        <f t="shared" si="2"/>
        <v>0.62918611731276641</v>
      </c>
      <c r="J36" s="5">
        <v>2763</v>
      </c>
      <c r="K36" s="6">
        <f t="shared" si="3"/>
        <v>56.078749746295919</v>
      </c>
      <c r="L36" s="5">
        <v>4438</v>
      </c>
      <c r="M36" s="6">
        <f t="shared" si="4"/>
        <v>90.075096407550234</v>
      </c>
      <c r="N36" s="5">
        <v>489</v>
      </c>
      <c r="O36" s="6">
        <f t="shared" si="5"/>
        <v>9.9249035924497679</v>
      </c>
    </row>
    <row r="37" spans="1:15" x14ac:dyDescent="0.25">
      <c r="A37" s="4" t="s">
        <v>71</v>
      </c>
      <c r="B37" s="4" t="s">
        <v>49</v>
      </c>
      <c r="C37" s="5">
        <v>40</v>
      </c>
      <c r="D37" s="5">
        <v>4</v>
      </c>
      <c r="E37" s="6">
        <f t="shared" si="0"/>
        <v>10</v>
      </c>
      <c r="F37" s="5">
        <v>5</v>
      </c>
      <c r="G37" s="6">
        <f t="shared" si="1"/>
        <v>12.5</v>
      </c>
      <c r="H37" s="5">
        <v>0</v>
      </c>
      <c r="I37" s="6">
        <f t="shared" si="2"/>
        <v>0</v>
      </c>
      <c r="J37" s="5">
        <v>28</v>
      </c>
      <c r="K37" s="6">
        <f t="shared" si="3"/>
        <v>70</v>
      </c>
      <c r="L37" s="5">
        <v>37</v>
      </c>
      <c r="M37" s="6">
        <f t="shared" si="4"/>
        <v>92.5</v>
      </c>
      <c r="N37" s="5">
        <v>3</v>
      </c>
      <c r="O37" s="6">
        <f t="shared" si="5"/>
        <v>7.5</v>
      </c>
    </row>
    <row r="38" spans="1:15" x14ac:dyDescent="0.25">
      <c r="A38" s="4" t="s">
        <v>88</v>
      </c>
      <c r="B38" s="4" t="s">
        <v>43</v>
      </c>
      <c r="C38" s="5">
        <v>580</v>
      </c>
      <c r="D38" s="5">
        <v>229</v>
      </c>
      <c r="E38" s="6">
        <f t="shared" si="0"/>
        <v>39.482758620689658</v>
      </c>
      <c r="F38" s="5">
        <v>113</v>
      </c>
      <c r="G38" s="6">
        <f t="shared" si="1"/>
        <v>19.482758620689655</v>
      </c>
      <c r="H38" s="5">
        <v>4</v>
      </c>
      <c r="I38" s="6">
        <f t="shared" si="2"/>
        <v>0.68965517241379315</v>
      </c>
      <c r="J38" s="5">
        <v>145</v>
      </c>
      <c r="K38" s="6">
        <f t="shared" si="3"/>
        <v>25</v>
      </c>
      <c r="L38" s="5">
        <v>491</v>
      </c>
      <c r="M38" s="6">
        <f t="shared" si="4"/>
        <v>84.655172413793096</v>
      </c>
      <c r="N38" s="5">
        <v>89</v>
      </c>
      <c r="O38" s="6">
        <f t="shared" si="5"/>
        <v>15.344827586206897</v>
      </c>
    </row>
    <row r="39" spans="1:15" x14ac:dyDescent="0.25">
      <c r="A39" s="4" t="s">
        <v>77</v>
      </c>
      <c r="B39" s="4" t="s">
        <v>25</v>
      </c>
      <c r="C39" s="5">
        <v>48274</v>
      </c>
      <c r="D39" s="5">
        <v>15923</v>
      </c>
      <c r="E39" s="6">
        <f t="shared" si="0"/>
        <v>32.984629407134278</v>
      </c>
      <c r="F39" s="5">
        <v>10618</v>
      </c>
      <c r="G39" s="6">
        <f t="shared" si="1"/>
        <v>21.995276960682769</v>
      </c>
      <c r="H39" s="5">
        <v>302</v>
      </c>
      <c r="I39" s="6">
        <f t="shared" si="2"/>
        <v>0.62559555868583505</v>
      </c>
      <c r="J39" s="5">
        <v>15339</v>
      </c>
      <c r="K39" s="6">
        <f t="shared" si="3"/>
        <v>31.774868459211998</v>
      </c>
      <c r="L39" s="5">
        <v>42182</v>
      </c>
      <c r="M39" s="6">
        <f t="shared" si="4"/>
        <v>87.380370385714883</v>
      </c>
      <c r="N39" s="5">
        <v>6092</v>
      </c>
      <c r="O39" s="6">
        <f t="shared" si="5"/>
        <v>12.619629614285122</v>
      </c>
    </row>
    <row r="40" spans="1:15" x14ac:dyDescent="0.25">
      <c r="A40" s="4" t="s">
        <v>68</v>
      </c>
      <c r="B40" s="4" t="s">
        <v>44</v>
      </c>
      <c r="C40" s="5">
        <v>74</v>
      </c>
      <c r="D40" s="5">
        <v>24</v>
      </c>
      <c r="E40" s="6">
        <f t="shared" si="0"/>
        <v>32.432432432432435</v>
      </c>
      <c r="F40" s="5">
        <v>6</v>
      </c>
      <c r="G40" s="6">
        <f t="shared" si="1"/>
        <v>8.1081081081081088</v>
      </c>
      <c r="H40" s="5">
        <v>0</v>
      </c>
      <c r="I40" s="6">
        <f t="shared" si="2"/>
        <v>0</v>
      </c>
      <c r="J40" s="5">
        <v>40</v>
      </c>
      <c r="K40" s="6">
        <f t="shared" si="3"/>
        <v>54.054054054054056</v>
      </c>
      <c r="L40" s="5">
        <v>70</v>
      </c>
      <c r="M40" s="6">
        <f t="shared" si="4"/>
        <v>94.594594594594597</v>
      </c>
      <c r="N40" s="5">
        <v>4</v>
      </c>
      <c r="O40" s="6">
        <f t="shared" si="5"/>
        <v>5.4054054054054053</v>
      </c>
    </row>
    <row r="41" spans="1:15" x14ac:dyDescent="0.25">
      <c r="A41" s="4" t="s">
        <v>20</v>
      </c>
      <c r="B41" s="4" t="s">
        <v>76</v>
      </c>
      <c r="C41" s="5">
        <f>916546+111</f>
        <v>916657</v>
      </c>
      <c r="D41" s="5">
        <v>242028</v>
      </c>
      <c r="E41" s="6">
        <f t="shared" si="0"/>
        <v>26.40333298060234</v>
      </c>
      <c r="F41" s="5">
        <v>166805</v>
      </c>
      <c r="G41" s="6">
        <f t="shared" si="1"/>
        <v>18.197100987610416</v>
      </c>
      <c r="H41" s="5">
        <v>6584</v>
      </c>
      <c r="I41" s="6">
        <f t="shared" si="2"/>
        <v>0.71826211985508204</v>
      </c>
      <c r="J41" s="5">
        <f>382411+17</f>
        <v>382428</v>
      </c>
      <c r="K41" s="6">
        <f t="shared" si="3"/>
        <v>41.719858136685808</v>
      </c>
      <c r="L41" s="5">
        <f>797828+17</f>
        <v>797845</v>
      </c>
      <c r="M41" s="6">
        <f t="shared" si="4"/>
        <v>87.038554224753639</v>
      </c>
      <c r="N41" s="5">
        <f>118718+94</f>
        <v>118812</v>
      </c>
      <c r="O41" s="6">
        <f t="shared" si="5"/>
        <v>12.961445775246357</v>
      </c>
    </row>
    <row r="42" spans="1:15" x14ac:dyDescent="0.25">
      <c r="A42" s="7"/>
      <c r="B42" s="7"/>
    </row>
  </sheetData>
  <sortState xmlns:xlrd2="http://schemas.microsoft.com/office/spreadsheetml/2017/richdata2" ref="A5:O41">
    <sortCondition ref="A5:A41"/>
  </sortState>
  <mergeCells count="3">
    <mergeCell ref="A1:O1"/>
    <mergeCell ref="A2:O2"/>
    <mergeCell ref="A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MonthlyReportSponsor_NetBanking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Gopika R</cp:lastModifiedBy>
  <dcterms:created xsi:type="dcterms:W3CDTF">2024-04-04T06:11:42Z</dcterms:created>
  <dcterms:modified xsi:type="dcterms:W3CDTF">2024-04-08T12:06:04Z</dcterms:modified>
</cp:coreProperties>
</file>